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33 Поставка материалов и оснастки для дефектоскопии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2'!$A$68</definedName>
    <definedName name="_Row12">'Форма 2'!#REF!</definedName>
    <definedName name="_Row13">'Форма 2'!$A$70</definedName>
    <definedName name="_Row14">'Форма 2'!$A$72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2'!$A$73</definedName>
    <definedName name="_Row27">'Форма 2'!#REF!</definedName>
    <definedName name="_Row28">'Форма 2'!#REF!</definedName>
    <definedName name="_Row29">'Форма 2'!#REF!</definedName>
    <definedName name="_Row30">'Форма 2'!$A$59</definedName>
    <definedName name="_Row31">'Форма 2'!$A$60</definedName>
    <definedName name="_Row32">'Форма 2'!$A$61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2'!$B$63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2'!$A$74</definedName>
    <definedName name="_Row47">'Форма 2'!$A$75</definedName>
    <definedName name="_Row48">'Форма 2'!$A$76</definedName>
    <definedName name="_Row49">'Форма 2'!$A$77</definedName>
    <definedName name="_Row50">'Форма 2'!$A$78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2'!$B$49</definedName>
    <definedName name="ItogoNoNDS">'Форма 2'!$B$47</definedName>
    <definedName name="ItogoYesNDS">'Форма 2'!$B$51</definedName>
    <definedName name="LotABC">#REF!</definedName>
    <definedName name="LotName">#REF!</definedName>
    <definedName name="LotName6">#REF!</definedName>
    <definedName name="LotName7">'Форма 2'!$B$51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2'!$A$1:$Q$64</definedName>
  </definedNames>
  <calcPr calcId="152511" refMode="R1C1"/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8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K45" i="2" l="1"/>
</calcChain>
</file>

<file path=xl/sharedStrings.xml><?xml version="1.0" encoding="utf-8"?>
<sst xmlns="http://schemas.openxmlformats.org/spreadsheetml/2006/main" count="120" uniqueCount="47">
  <si>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</si>
  <si>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</si>
  <si>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</si>
  <si>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</si>
  <si>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</si>
  <si>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</si>
  <si>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</si>
  <si>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</si>
  <si>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</si>
  <si>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</si>
  <si>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</si>
  <si>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</si>
  <si>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</si>
  <si>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</si>
  <si>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</si>
  <si>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</si>
  <si>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</si>
  <si>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</si>
  <si>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</si>
  <si>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</si>
  <si>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</si>
  <si>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</si>
  <si>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</si>
  <si>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</si>
  <si>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</si>
  <si>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</si>
  <si>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</si>
  <si>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</si>
  <si>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</si>
  <si>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</si>
  <si>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</si>
  <si>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</si>
  <si>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</si>
  <si>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</si>
  <si>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</si>
  <si>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</si>
  <si>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</si>
  <si>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</si>
  <si>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</si>
  <si>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</si>
  <si>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>№ ТНПК/12/2024/133 «Поставка материалов и оснастки для дефектоскопии»</t>
  </si>
  <si>
    <t>3. Цена договора по лоту № ТНПК/12/2024/133 «Поставка материалов и оснастки для дефектоскопии» :                       -  рублей</t>
  </si>
  <si>
    <t>Начальная (максимальная) цена договора (лота) № ТНПК/12/2024/133 «Поставка материалов и оснастки для дефектоскопии» составляет:  5 958 520,00 рублей с учетом всех налогов и сборов.</t>
  </si>
  <si>
    <t>Нет</t>
  </si>
  <si>
    <t>Да</t>
  </si>
  <si>
    <t xml:space="preserve">6. Реквизиты Получателя: Тюменская область, Тюменский район, п. Винзили, ул. 60 лет Октября,1. «ТНПК». </t>
  </si>
  <si>
    <t>4. Срок поставки: Январь - ноябрь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</si>
</sst>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8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color indexed="8"/>
      <name val="Franklin Gothic Book"/>
      <family val="2"/>
      <charset val="204"/>
    </font>
    <font>
      <sz val="10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2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4" fillId="0" borderId="0" xfId="0" applyFont="1"/>
    <xf numFmtId="0" fontId="45" fillId="0" borderId="10" xfId="27" applyFont="1" applyBorder="1" applyAlignment="1">
      <alignment horizontal="left" vertical="center" wrapText="1"/>
    </xf>
    <xf numFmtId="0" fontId="46" fillId="0" borderId="10" xfId="27" applyFont="1" applyBorder="1" applyAlignment="1">
      <alignment horizontal="center" vertical="center" wrapText="1"/>
    </xf>
    <xf numFmtId="2" fontId="45" fillId="0" borderId="10" xfId="0" applyNumberFormat="1" applyFont="1" applyFill="1" applyBorder="1" applyAlignment="1">
      <alignment horizontal="center" vertical="center"/>
    </xf>
    <xf numFmtId="2" fontId="45" fillId="0" borderId="14" xfId="0" applyNumberFormat="1" applyFont="1" applyFill="1" applyBorder="1" applyAlignment="1">
      <alignment horizontal="center" vertical="center"/>
    </xf>
    <xf numFmtId="0" fontId="47" fillId="18" borderId="10" xfId="0" applyFont="1" applyFill="1" applyBorder="1" applyAlignment="1" applyProtection="1">
      <alignment horizontal="center" vertical="center" wrapText="1"/>
    </xf>
    <xf numFmtId="0" fontId="47" fillId="18" borderId="10" xfId="0" applyFont="1" applyFill="1" applyBorder="1" applyAlignment="1" applyProtection="1">
      <alignment horizontal="center" vertical="center" wrapText="1"/>
      <protection locked="0"/>
    </xf>
    <xf numFmtId="0" fontId="46" fillId="18" borderId="0" xfId="0" applyFont="1" applyFill="1"/>
    <xf numFmtId="0" fontId="46" fillId="0" borderId="20" xfId="27" applyFont="1" applyBorder="1" applyAlignment="1">
      <alignment horizontal="center" vertical="center" wrapText="1"/>
    </xf>
    <xf numFmtId="0" fontId="45" fillId="0" borderId="10" xfId="28" applyFont="1" applyBorder="1" applyAlignment="1">
      <alignment horizontal="center" vertical="center" wrapText="1"/>
    </xf>
    <xf numFmtId="2" fontId="47" fillId="18" borderId="14" xfId="0" applyNumberFormat="1" applyFont="1" applyFill="1" applyBorder="1" applyAlignment="1" applyProtection="1">
      <alignment horizontal="center" vertical="center" wrapText="1"/>
    </xf>
    <xf numFmtId="0" fontId="45" fillId="0" borderId="10" xfId="28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33%20&#1055;&#1086;&#1089;&#1090;&#1072;&#1074;&#1082;&#1072;%20&#1084;&#1072;&#1090;&#1077;&#1088;&#1080;&#1072;&#1083;&#1086;&#1074;%20&#1080;%20&#1086;&#1089;&#1085;&#1072;&#1089;&#1090;&#1082;&#1080;%20&#1076;&#1083;&#1103;%20&#1076;&#1077;&#1092;&#1077;&#1082;&#1090;&#1086;&#1089;&#1082;&#1086;&#1087;&#1080;&#1080;/&#1056;&#1072;&#1089;&#1095;&#1077;&#1090;%20&#1083;&#1086;&#1090;&#1072;/&#1056;&#1072;&#1089;&#1095;&#1077;&#1090;%20&#1083;&#1086;&#1090;&#1072;%201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 refreshError="1"/>
      <sheetData sheetId="1">
        <row r="8">
          <cell r="B8" t="str">
            <v>Пленка рентгеновская «рулонка» - рулон шириной 100 мм, 90 м</v>
          </cell>
          <cell r="D8" t="str">
            <v>шт</v>
          </cell>
          <cell r="E8">
            <v>32</v>
          </cell>
          <cell r="O8">
            <v>105000</v>
          </cell>
        </row>
        <row r="9">
          <cell r="B9" t="str">
            <v>Пленка рентгеновская «форматка»   - пачка 30х40 см, 100 шт.</v>
          </cell>
          <cell r="D9" t="str">
            <v>шт</v>
          </cell>
          <cell r="E9">
            <v>2</v>
          </cell>
          <cell r="O9">
            <v>90000</v>
          </cell>
        </row>
        <row r="10">
          <cell r="B10" t="str">
            <v>Проявитель для автоматической проявочной машины  – канистра 5 л.</v>
          </cell>
          <cell r="D10" t="str">
            <v>шт</v>
          </cell>
          <cell r="E10">
            <v>21</v>
          </cell>
          <cell r="O10">
            <v>18000</v>
          </cell>
        </row>
        <row r="11">
          <cell r="B11" t="str">
            <v xml:space="preserve">Фиксаж для автоматической проявочной машины  – канистра 5 л. </v>
          </cell>
          <cell r="D11" t="str">
            <v>шт</v>
          </cell>
          <cell r="E11">
            <v>21</v>
          </cell>
          <cell r="O11">
            <v>17000.000039999999</v>
          </cell>
        </row>
        <row r="12">
          <cell r="B12" t="str">
            <v>Антивспениватель ГАЛС-ПНГ, фляга 800 мл.</v>
          </cell>
          <cell r="D12" t="str">
            <v>шт</v>
          </cell>
          <cell r="E12">
            <v>2</v>
          </cell>
          <cell r="O12">
            <v>6000</v>
          </cell>
        </row>
        <row r="13">
          <cell r="B13" t="str">
            <v>Лупа измерительная ЛИ 3-10 с подсветкой</v>
          </cell>
          <cell r="D13" t="str">
            <v>шт</v>
          </cell>
          <cell r="E13">
            <v>10</v>
          </cell>
          <cell r="O13">
            <v>6500.0003999999999</v>
          </cell>
        </row>
        <row r="14">
          <cell r="B14" t="str">
            <v>Батарейка L936F</v>
          </cell>
          <cell r="D14" t="str">
            <v>шт</v>
          </cell>
          <cell r="E14">
            <v>100</v>
          </cell>
          <cell r="O14">
            <v>83.000039999999998</v>
          </cell>
        </row>
        <row r="15">
          <cell r="B15" t="str">
            <v>Универсальный шаблон специалиста НК Тапирус в комплекте с опорами, чехлом, ключом</v>
          </cell>
          <cell r="D15" t="str">
            <v>шт</v>
          </cell>
          <cell r="E15">
            <v>5</v>
          </cell>
          <cell r="O15">
            <v>39999.999599999996</v>
          </cell>
        </row>
        <row r="16">
          <cell r="B16" t="str">
            <v>Портативный электромагнит (постоянного и переменного поля) для магнитной дефектоскопии РМ-2</v>
          </cell>
          <cell r="D16" t="str">
            <v>шт</v>
          </cell>
          <cell r="E16">
            <v>1</v>
          </cell>
          <cell r="O16">
            <v>80000.004000000001</v>
          </cell>
        </row>
        <row r="17">
          <cell r="B17" t="str">
            <v>Пенетрант для ПВК - в аэрозольных баллонах  400-500 мл.</v>
          </cell>
          <cell r="D17" t="str">
            <v>шт</v>
          </cell>
          <cell r="E17">
            <v>49</v>
          </cell>
          <cell r="O17">
            <v>2900.0000400000004</v>
          </cell>
        </row>
        <row r="18">
          <cell r="B18" t="str">
            <v>Проявитель для ПВК - в аэрозольных баллонах  400-500 мл.</v>
          </cell>
          <cell r="D18" t="str">
            <v>шт</v>
          </cell>
          <cell r="E18">
            <v>5</v>
          </cell>
          <cell r="O18">
            <v>2900.0000400000004</v>
          </cell>
        </row>
        <row r="19">
          <cell r="B19" t="str">
            <v>Очиститель для ПВК - в аэрозольных баллонах  400-500 мл.</v>
          </cell>
          <cell r="D19" t="str">
            <v>шт</v>
          </cell>
          <cell r="E19">
            <v>15</v>
          </cell>
          <cell r="O19">
            <v>2799.9998399999999</v>
          </cell>
        </row>
        <row r="20">
          <cell r="B20" t="str">
            <v>Белый контрастный краситель - в аэрозольных баллонах по 400-500 мл</v>
          </cell>
          <cell r="D20" t="str">
            <v>шт</v>
          </cell>
          <cell r="E20">
            <v>37</v>
          </cell>
          <cell r="O20">
            <v>2900.0000400000004</v>
          </cell>
        </row>
        <row r="21">
          <cell r="B21" t="str">
            <v>Черная магнитная суспензия  - в аэрозольных баллонах по 400-500 мл</v>
          </cell>
          <cell r="D21" t="str">
            <v>шт</v>
          </cell>
          <cell r="E21">
            <v>75</v>
          </cell>
          <cell r="O21">
            <v>2600.0000400000004</v>
          </cell>
        </row>
        <row r="22">
          <cell r="B22" t="str">
            <v>Люминесцентная магнитная суспензия в аэрозольных баллонах по 400-500 мл</v>
          </cell>
          <cell r="D22" t="str">
            <v>шт</v>
          </cell>
          <cell r="E22">
            <v>3</v>
          </cell>
          <cell r="O22">
            <v>2900.0003999999999</v>
          </cell>
        </row>
        <row r="23">
          <cell r="B23" t="str">
            <v>Мерная лента фибергласовая, 10 метр</v>
          </cell>
          <cell r="D23" t="str">
            <v>шт</v>
          </cell>
          <cell r="E23">
            <v>10</v>
          </cell>
          <cell r="O23">
            <v>729.99995999999999</v>
          </cell>
        </row>
        <row r="24">
          <cell r="B24" t="str">
            <v>Гель ультразвуковой. Фасовка 250 мл.</v>
          </cell>
          <cell r="D24" t="str">
            <v>шт</v>
          </cell>
          <cell r="E24">
            <v>200</v>
          </cell>
          <cell r="O24">
            <v>1800</v>
          </cell>
        </row>
        <row r="25">
          <cell r="B25" t="str">
            <v>Батарейка АА 1,5V</v>
          </cell>
          <cell r="D25" t="str">
            <v>шт</v>
          </cell>
          <cell r="E25">
            <v>60</v>
          </cell>
          <cell r="O25">
            <v>267.99995999999999</v>
          </cell>
        </row>
        <row r="26">
          <cell r="B26" t="str">
            <v>Батарейка ААА 1,5V</v>
          </cell>
          <cell r="D26" t="str">
            <v>шт</v>
          </cell>
          <cell r="E26">
            <v>330</v>
          </cell>
          <cell r="O26">
            <v>249.99999599999998</v>
          </cell>
        </row>
        <row r="27">
          <cell r="B27" t="str">
            <v>Полотно вафельное, шириной 45 см</v>
          </cell>
          <cell r="D27" t="str">
            <v>м.пог</v>
          </cell>
          <cell r="E27">
            <v>690</v>
          </cell>
          <cell r="O27">
            <v>90</v>
          </cell>
        </row>
        <row r="28">
          <cell r="B28" t="str">
            <v>Термометр контактный Testo 905-T2</v>
          </cell>
          <cell r="D28" t="str">
            <v>шт</v>
          </cell>
          <cell r="E28">
            <v>1</v>
          </cell>
          <cell r="O28">
            <v>20000.003999999997</v>
          </cell>
        </row>
        <row r="29">
          <cell r="B29" t="str">
            <v>Рамка вакуумная плоская с вакуумметром (73х340 мм)</v>
          </cell>
          <cell r="D29" t="str">
            <v>шт</v>
          </cell>
          <cell r="E29">
            <v>1</v>
          </cell>
          <cell r="O29">
            <v>22500</v>
          </cell>
        </row>
        <row r="30">
          <cell r="B30" t="str">
            <v>Рамка вакуумная для нахлесточного соединения длиной 600 мм</v>
          </cell>
          <cell r="D30" t="str">
            <v>шт</v>
          </cell>
          <cell r="E30">
            <v>1</v>
          </cell>
          <cell r="O30">
            <v>22500</v>
          </cell>
        </row>
        <row r="31">
          <cell r="B31" t="str">
            <v>Ортофосфорная кислота от ржавчины, канистра 3 литра</v>
          </cell>
          <cell r="D31" t="str">
            <v>шт</v>
          </cell>
          <cell r="E31">
            <v>1</v>
          </cell>
          <cell r="O31">
            <v>5700</v>
          </cell>
        </row>
        <row r="32">
          <cell r="B32" t="str">
            <v>Концентрат магнитной суспензии МИНК- 010</v>
          </cell>
          <cell r="D32" t="str">
            <v>кг</v>
          </cell>
          <cell r="E32">
            <v>1</v>
          </cell>
          <cell r="O32">
            <v>2100</v>
          </cell>
        </row>
        <row r="33">
          <cell r="B33" t="str">
            <v>Намагничивающее устройство на постоянных магнитах МИКРОКОН МАГ-102</v>
          </cell>
          <cell r="D33" t="str">
            <v>шт</v>
          </cell>
          <cell r="E33">
            <v>1</v>
          </cell>
          <cell r="O33">
            <v>39000</v>
          </cell>
        </row>
        <row r="34">
          <cell r="B34" t="str">
            <v xml:space="preserve">Контрольный образец для МПД </v>
          </cell>
          <cell r="D34" t="str">
            <v>шт</v>
          </cell>
          <cell r="E34">
            <v>2</v>
          </cell>
          <cell r="O34">
            <v>9000</v>
          </cell>
        </row>
        <row r="35">
          <cell r="B35" t="str">
            <v>Техническое моющее средство «Галс-Универсал» 10 литров</v>
          </cell>
          <cell r="D35" t="str">
            <v>шт</v>
          </cell>
          <cell r="E35">
            <v>1</v>
          </cell>
          <cell r="O35">
            <v>9999.999600000001</v>
          </cell>
        </row>
        <row r="36">
          <cell r="B36" t="str">
            <v>Литеры маркировочные №2+6 (на пластиковых клипсах)</v>
          </cell>
          <cell r="D36" t="str">
            <v>шт</v>
          </cell>
          <cell r="E36">
            <v>1</v>
          </cell>
          <cell r="O36">
            <v>6500.0003999999999</v>
          </cell>
        </row>
        <row r="37">
          <cell r="B37" t="str">
            <v>Светодиодный негатоскоп с яркостью свечения не менее 200000 кд/м2</v>
          </cell>
          <cell r="D37" t="str">
            <v>шт</v>
          </cell>
          <cell r="E37">
            <v>1</v>
          </cell>
          <cell r="O37">
            <v>87999.995999999999</v>
          </cell>
        </row>
        <row r="38">
          <cell r="B38" t="str">
            <v>Эталон чувствительности канавочный № 11 (Спрут с магнитами)</v>
          </cell>
          <cell r="D38" t="str">
            <v>шт</v>
          </cell>
          <cell r="E38">
            <v>2</v>
          </cell>
          <cell r="O38">
            <v>3699.9996000000001</v>
          </cell>
        </row>
        <row r="39">
          <cell r="B39" t="str">
            <v>Эталон чувствительности канавочный № 12  (Спрут с магнитами)</v>
          </cell>
          <cell r="D39" t="str">
            <v>шт</v>
          </cell>
          <cell r="E39">
            <v>2</v>
          </cell>
          <cell r="O39">
            <v>3699.9996000000001</v>
          </cell>
        </row>
        <row r="40">
          <cell r="B40" t="str">
            <v>Эталон чувствительности канавочный № 13 (Спрут с магнитами)</v>
          </cell>
          <cell r="D40" t="str">
            <v>шт</v>
          </cell>
          <cell r="E40">
            <v>2</v>
          </cell>
          <cell r="O40">
            <v>4299.9996000000001</v>
          </cell>
        </row>
        <row r="41">
          <cell r="B41" t="str">
            <v>Магнитные держатели для кассет с рентгеновской пленкой (А3-МД)</v>
          </cell>
          <cell r="D41" t="str">
            <v>шт</v>
          </cell>
          <cell r="E41">
            <v>7</v>
          </cell>
          <cell r="O41">
            <v>770.00004000000001</v>
          </cell>
        </row>
        <row r="42">
          <cell r="B42" t="str">
            <v>Магнитный прижим двойной</v>
          </cell>
          <cell r="D42" t="str">
            <v>шт</v>
          </cell>
          <cell r="E42">
            <v>7</v>
          </cell>
          <cell r="O42">
            <v>1850.0003999999999</v>
          </cell>
        </row>
        <row r="43">
          <cell r="B43" t="str">
            <v>Чистящая плёнка для валиков проявочной машины AGFA Roller Transport</v>
          </cell>
          <cell r="D43" t="str">
            <v>шт</v>
          </cell>
          <cell r="E43">
            <v>1</v>
          </cell>
          <cell r="O43">
            <v>3300</v>
          </cell>
        </row>
        <row r="44">
          <cell r="B44" t="str">
            <v>Термометр ТБ-3М исп. 1</v>
          </cell>
          <cell r="D44" t="str">
            <v>шт</v>
          </cell>
          <cell r="E44">
            <v>2</v>
          </cell>
          <cell r="O44">
            <v>650.00004000000001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83"/>
  <sheetViews>
    <sheetView tabSelected="1" view="pageBreakPreview" topLeftCell="A46" zoomScale="85" zoomScaleNormal="85" zoomScaleSheetLayoutView="85" workbookViewId="0">
      <selection activeCell="B53" sqref="B53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6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7"/>
      <c r="K1"/>
      <c r="L1"/>
      <c r="M1"/>
      <c r="N1"/>
      <c r="P1" s="83"/>
      <c r="Q1" s="82" t="s">
        <v>28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7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7"/>
      <c r="K3"/>
      <c r="L3"/>
      <c r="M3"/>
      <c r="N3"/>
      <c r="O3"/>
      <c r="P3"/>
      <c r="Q3"/>
      <c r="R3" s="1"/>
    </row>
    <row r="4" spans="1:18" ht="17.25" thickBot="1" x14ac:dyDescent="0.35">
      <c r="A4" t="s">
        <v>27</v>
      </c>
      <c r="B4" s="104" t="s">
        <v>40</v>
      </c>
      <c r="C4"/>
      <c r="D4"/>
      <c r="E4"/>
      <c r="F4"/>
      <c r="G4"/>
      <c r="H4"/>
      <c r="I4"/>
      <c r="J4" s="87"/>
      <c r="K4"/>
      <c r="L4"/>
      <c r="M4"/>
      <c r="N4"/>
      <c r="O4"/>
      <c r="P4"/>
      <c r="Q4"/>
      <c r="R4" s="1"/>
    </row>
    <row r="5" spans="1:18" ht="14.25" customHeight="1" thickBot="1" x14ac:dyDescent="0.25">
      <c r="A5" s="118" t="s">
        <v>29</v>
      </c>
      <c r="B5" s="119"/>
      <c r="C5" s="120"/>
      <c r="D5" s="118" t="s">
        <v>30</v>
      </c>
      <c r="E5" s="119"/>
      <c r="F5" s="120"/>
      <c r="G5" s="118" t="s">
        <v>31</v>
      </c>
      <c r="H5" s="119"/>
      <c r="I5" s="119"/>
      <c r="J5" s="119"/>
      <c r="K5" s="120"/>
      <c r="L5" s="118" t="s">
        <v>30</v>
      </c>
      <c r="M5" s="119"/>
      <c r="N5" s="119"/>
      <c r="O5" s="119"/>
      <c r="P5" s="119"/>
      <c r="Q5" s="120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4" t="s">
        <v>11</v>
      </c>
      <c r="H6" s="84" t="s">
        <v>2</v>
      </c>
      <c r="I6" s="84" t="s">
        <v>3</v>
      </c>
      <c r="J6" s="88" t="s">
        <v>32</v>
      </c>
      <c r="K6" s="84" t="s">
        <v>33</v>
      </c>
      <c r="L6" s="85" t="s">
        <v>15</v>
      </c>
      <c r="M6" s="85" t="s">
        <v>14</v>
      </c>
      <c r="N6" s="85" t="s">
        <v>34</v>
      </c>
      <c r="O6" s="86" t="s">
        <v>35</v>
      </c>
      <c r="P6" s="86" t="s">
        <v>36</v>
      </c>
      <c r="Q6" s="86" t="s">
        <v>37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89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11" customFormat="1" ht="27" x14ac:dyDescent="0.25">
      <c r="A8" s="109">
        <v>1</v>
      </c>
      <c r="B8" s="105" t="str">
        <f>'[1]по 3 ТКП'!B8</f>
        <v>Пленка рентгеновская «рулонка» - рулон шириной 100 мм, 90 м</v>
      </c>
      <c r="C8" s="112" t="s">
        <v>38</v>
      </c>
      <c r="D8" s="110"/>
      <c r="E8" s="110"/>
      <c r="F8" s="110"/>
      <c r="G8" s="113" t="s">
        <v>43</v>
      </c>
      <c r="H8" s="106" t="str">
        <f>'[1]по 3 ТКП'!D8</f>
        <v>шт</v>
      </c>
      <c r="I8" s="106">
        <f>'[1]по 3 ТКП'!E8</f>
        <v>32</v>
      </c>
      <c r="J8" s="107">
        <f>'[1]по 3 ТКП'!O8</f>
        <v>105000</v>
      </c>
      <c r="K8" s="114">
        <f>ROUND(J8*I8,2)</f>
        <v>3360000</v>
      </c>
      <c r="L8" s="110"/>
      <c r="M8" s="110"/>
      <c r="N8" s="110"/>
      <c r="O8" s="110"/>
      <c r="P8" s="110"/>
      <c r="Q8" s="110"/>
    </row>
    <row r="9" spans="1:18" s="111" customFormat="1" ht="27" x14ac:dyDescent="0.25">
      <c r="A9" s="109">
        <v>2</v>
      </c>
      <c r="B9" s="105" t="str">
        <f>'[1]по 3 ТКП'!B9</f>
        <v>Пленка рентгеновская «форматка»   - пачка 30х40 см, 100 шт.</v>
      </c>
      <c r="C9" s="112" t="s">
        <v>38</v>
      </c>
      <c r="D9" s="110"/>
      <c r="E9" s="110"/>
      <c r="F9" s="110"/>
      <c r="G9" s="115" t="s">
        <v>43</v>
      </c>
      <c r="H9" s="106" t="str">
        <f>'[1]по 3 ТКП'!D9</f>
        <v>шт</v>
      </c>
      <c r="I9" s="106">
        <f>'[1]по 3 ТКП'!E9</f>
        <v>2</v>
      </c>
      <c r="J9" s="107">
        <f>'[1]по 3 ТКП'!O9</f>
        <v>90000</v>
      </c>
      <c r="K9" s="114">
        <f t="shared" ref="K9:K44" si="0">ROUND(J9*I9,2)</f>
        <v>180000</v>
      </c>
      <c r="L9" s="110"/>
      <c r="M9" s="110"/>
      <c r="N9" s="110"/>
      <c r="O9" s="110"/>
      <c r="P9" s="110"/>
      <c r="Q9" s="110"/>
    </row>
    <row r="10" spans="1:18" s="111" customFormat="1" ht="27" x14ac:dyDescent="0.25">
      <c r="A10" s="109">
        <v>3</v>
      </c>
      <c r="B10" s="105" t="str">
        <f>'[1]по 3 ТКП'!B10</f>
        <v>Проявитель для автоматической проявочной машины  – канистра 5 л.</v>
      </c>
      <c r="C10" s="112" t="s">
        <v>38</v>
      </c>
      <c r="D10" s="110"/>
      <c r="E10" s="110"/>
      <c r="F10" s="110"/>
      <c r="G10" s="113" t="s">
        <v>43</v>
      </c>
      <c r="H10" s="106" t="str">
        <f>'[1]по 3 ТКП'!D10</f>
        <v>шт</v>
      </c>
      <c r="I10" s="106">
        <f>'[1]по 3 ТКП'!E10</f>
        <v>21</v>
      </c>
      <c r="J10" s="107">
        <f>'[1]по 3 ТКП'!O10</f>
        <v>18000</v>
      </c>
      <c r="K10" s="114">
        <f t="shared" si="0"/>
        <v>378000</v>
      </c>
      <c r="L10" s="110"/>
      <c r="M10" s="110"/>
      <c r="N10" s="110"/>
      <c r="O10" s="110"/>
      <c r="P10" s="110"/>
      <c r="Q10" s="110"/>
    </row>
    <row r="11" spans="1:18" s="111" customFormat="1" ht="27" x14ac:dyDescent="0.25">
      <c r="A11" s="109">
        <v>4</v>
      </c>
      <c r="B11" s="105" t="str">
        <f>'[1]по 3 ТКП'!B11</f>
        <v xml:space="preserve">Фиксаж для автоматической проявочной машины  – канистра 5 л. </v>
      </c>
      <c r="C11" s="112" t="s">
        <v>38</v>
      </c>
      <c r="D11" s="110"/>
      <c r="E11" s="110"/>
      <c r="F11" s="110"/>
      <c r="G11" s="113" t="s">
        <v>43</v>
      </c>
      <c r="H11" s="106" t="str">
        <f>'[1]по 3 ТКП'!D11</f>
        <v>шт</v>
      </c>
      <c r="I11" s="106">
        <f>'[1]по 3 ТКП'!E11</f>
        <v>21</v>
      </c>
      <c r="J11" s="107">
        <f>'[1]по 3 ТКП'!O11</f>
        <v>17000.000039999999</v>
      </c>
      <c r="K11" s="114">
        <f t="shared" si="0"/>
        <v>357000</v>
      </c>
      <c r="L11" s="110"/>
      <c r="M11" s="110"/>
      <c r="N11" s="110"/>
      <c r="O11" s="110"/>
      <c r="P11" s="110"/>
      <c r="Q11" s="110"/>
    </row>
    <row r="12" spans="1:18" s="111" customFormat="1" ht="27" x14ac:dyDescent="0.25">
      <c r="A12" s="109">
        <v>5</v>
      </c>
      <c r="B12" s="105" t="str">
        <f>'[1]по 3 ТКП'!B12</f>
        <v>Антивспениватель ГАЛС-ПНГ, фляга 800 мл.</v>
      </c>
      <c r="C12" s="112" t="s">
        <v>38</v>
      </c>
      <c r="D12" s="110"/>
      <c r="E12" s="110"/>
      <c r="F12" s="110"/>
      <c r="G12" s="113" t="s">
        <v>44</v>
      </c>
      <c r="H12" s="106" t="str">
        <f>'[1]по 3 ТКП'!D12</f>
        <v>шт</v>
      </c>
      <c r="I12" s="106">
        <f>'[1]по 3 ТКП'!E12</f>
        <v>2</v>
      </c>
      <c r="J12" s="107">
        <f>'[1]по 3 ТКП'!O12</f>
        <v>6000</v>
      </c>
      <c r="K12" s="114">
        <f t="shared" si="0"/>
        <v>12000</v>
      </c>
      <c r="L12" s="110"/>
      <c r="M12" s="110"/>
      <c r="N12" s="110"/>
      <c r="O12" s="110"/>
      <c r="P12" s="110"/>
      <c r="Q12" s="110"/>
    </row>
    <row r="13" spans="1:18" s="111" customFormat="1" ht="27" x14ac:dyDescent="0.25">
      <c r="A13" s="109">
        <v>6</v>
      </c>
      <c r="B13" s="105" t="str">
        <f>'[1]по 3 ТКП'!B13</f>
        <v>Лупа измерительная ЛИ 3-10 с подсветкой</v>
      </c>
      <c r="C13" s="112" t="s">
        <v>38</v>
      </c>
      <c r="D13" s="110"/>
      <c r="E13" s="110"/>
      <c r="F13" s="110"/>
      <c r="G13" s="113" t="s">
        <v>44</v>
      </c>
      <c r="H13" s="106" t="str">
        <f>'[1]по 3 ТКП'!D13</f>
        <v>шт</v>
      </c>
      <c r="I13" s="106">
        <f>'[1]по 3 ТКП'!E13</f>
        <v>10</v>
      </c>
      <c r="J13" s="107">
        <f>'[1]по 3 ТКП'!O13</f>
        <v>6500.0003999999999</v>
      </c>
      <c r="K13" s="114">
        <f t="shared" si="0"/>
        <v>65000</v>
      </c>
      <c r="L13" s="110"/>
      <c r="M13" s="110"/>
      <c r="N13" s="110"/>
      <c r="O13" s="110"/>
      <c r="P13" s="110"/>
      <c r="Q13" s="110"/>
    </row>
    <row r="14" spans="1:18" s="111" customFormat="1" ht="27" x14ac:dyDescent="0.25">
      <c r="A14" s="109">
        <v>7</v>
      </c>
      <c r="B14" s="105" t="str">
        <f>'[1]по 3 ТКП'!B14</f>
        <v>Батарейка L936F</v>
      </c>
      <c r="C14" s="112" t="s">
        <v>38</v>
      </c>
      <c r="D14" s="110"/>
      <c r="E14" s="110"/>
      <c r="F14" s="110"/>
      <c r="G14" s="113" t="s">
        <v>44</v>
      </c>
      <c r="H14" s="106" t="str">
        <f>'[1]по 3 ТКП'!D14</f>
        <v>шт</v>
      </c>
      <c r="I14" s="106">
        <f>'[1]по 3 ТКП'!E14</f>
        <v>100</v>
      </c>
      <c r="J14" s="107">
        <f>'[1]по 3 ТКП'!O14</f>
        <v>83.000039999999998</v>
      </c>
      <c r="K14" s="114">
        <f t="shared" si="0"/>
        <v>8300</v>
      </c>
      <c r="L14" s="110"/>
      <c r="M14" s="110"/>
      <c r="N14" s="110"/>
      <c r="O14" s="110"/>
      <c r="P14" s="110"/>
      <c r="Q14" s="110"/>
    </row>
    <row r="15" spans="1:18" s="111" customFormat="1" ht="27" x14ac:dyDescent="0.25">
      <c r="A15" s="109">
        <v>8</v>
      </c>
      <c r="B15" s="105" t="str">
        <f>'[1]по 3 ТКП'!B15</f>
        <v>Универсальный шаблон специалиста НК Тапирус в комплекте с опорами, чехлом, ключом</v>
      </c>
      <c r="C15" s="112" t="s">
        <v>38</v>
      </c>
      <c r="D15" s="110"/>
      <c r="E15" s="110"/>
      <c r="F15" s="110"/>
      <c r="G15" s="113" t="s">
        <v>43</v>
      </c>
      <c r="H15" s="106" t="str">
        <f>'[1]по 3 ТКП'!D15</f>
        <v>шт</v>
      </c>
      <c r="I15" s="106">
        <f>'[1]по 3 ТКП'!E15</f>
        <v>5</v>
      </c>
      <c r="J15" s="107">
        <f>'[1]по 3 ТКП'!O15</f>
        <v>39999.999599999996</v>
      </c>
      <c r="K15" s="114">
        <f t="shared" si="0"/>
        <v>200000</v>
      </c>
      <c r="L15" s="110"/>
      <c r="M15" s="110"/>
      <c r="N15" s="110"/>
      <c r="O15" s="110"/>
      <c r="P15" s="110"/>
      <c r="Q15" s="110"/>
    </row>
    <row r="16" spans="1:18" s="111" customFormat="1" ht="27" x14ac:dyDescent="0.25">
      <c r="A16" s="109">
        <v>9</v>
      </c>
      <c r="B16" s="105" t="str">
        <f>'[1]по 3 ТКП'!B16</f>
        <v>Портативный электромагнит (постоянного и переменного поля) для магнитной дефектоскопии РМ-2</v>
      </c>
      <c r="C16" s="112" t="s">
        <v>38</v>
      </c>
      <c r="D16" s="110"/>
      <c r="E16" s="110"/>
      <c r="F16" s="110"/>
      <c r="G16" s="113" t="s">
        <v>44</v>
      </c>
      <c r="H16" s="106" t="str">
        <f>'[1]по 3 ТКП'!D16</f>
        <v>шт</v>
      </c>
      <c r="I16" s="106">
        <f>'[1]по 3 ТКП'!E16</f>
        <v>1</v>
      </c>
      <c r="J16" s="107">
        <f>'[1]по 3 ТКП'!O16</f>
        <v>80000.004000000001</v>
      </c>
      <c r="K16" s="114">
        <f t="shared" si="0"/>
        <v>80000</v>
      </c>
      <c r="L16" s="110"/>
      <c r="M16" s="110"/>
      <c r="N16" s="110"/>
      <c r="O16" s="110"/>
      <c r="P16" s="110"/>
      <c r="Q16" s="110"/>
    </row>
    <row r="17" spans="1:17" s="111" customFormat="1" ht="27" x14ac:dyDescent="0.25">
      <c r="A17" s="109">
        <v>10</v>
      </c>
      <c r="B17" s="105" t="str">
        <f>'[1]по 3 ТКП'!B17</f>
        <v>Пенетрант для ПВК - в аэрозольных баллонах  400-500 мл.</v>
      </c>
      <c r="C17" s="112" t="s">
        <v>38</v>
      </c>
      <c r="D17" s="110"/>
      <c r="E17" s="110"/>
      <c r="F17" s="110"/>
      <c r="G17" s="113" t="s">
        <v>43</v>
      </c>
      <c r="H17" s="106" t="str">
        <f>'[1]по 3 ТКП'!D17</f>
        <v>шт</v>
      </c>
      <c r="I17" s="106">
        <f>'[1]по 3 ТКП'!E17</f>
        <v>49</v>
      </c>
      <c r="J17" s="107">
        <f>'[1]по 3 ТКП'!O17</f>
        <v>2900.0000400000004</v>
      </c>
      <c r="K17" s="114">
        <f t="shared" si="0"/>
        <v>142100</v>
      </c>
      <c r="L17" s="110"/>
      <c r="M17" s="110"/>
      <c r="N17" s="110"/>
      <c r="O17" s="110"/>
      <c r="P17" s="110"/>
      <c r="Q17" s="110"/>
    </row>
    <row r="18" spans="1:17" s="111" customFormat="1" ht="27" x14ac:dyDescent="0.25">
      <c r="A18" s="109">
        <v>11</v>
      </c>
      <c r="B18" s="105" t="str">
        <f>'[1]по 3 ТКП'!B18</f>
        <v>Проявитель для ПВК - в аэрозольных баллонах  400-500 мл.</v>
      </c>
      <c r="C18" s="112" t="s">
        <v>38</v>
      </c>
      <c r="D18" s="110"/>
      <c r="E18" s="110"/>
      <c r="F18" s="110"/>
      <c r="G18" s="113" t="s">
        <v>43</v>
      </c>
      <c r="H18" s="106" t="str">
        <f>'[1]по 3 ТКП'!D18</f>
        <v>шт</v>
      </c>
      <c r="I18" s="106">
        <f>'[1]по 3 ТКП'!E18</f>
        <v>5</v>
      </c>
      <c r="J18" s="107">
        <f>'[1]по 3 ТКП'!O18</f>
        <v>2900.0000400000004</v>
      </c>
      <c r="K18" s="114">
        <f t="shared" si="0"/>
        <v>14500</v>
      </c>
      <c r="L18" s="110"/>
      <c r="M18" s="110"/>
      <c r="N18" s="110"/>
      <c r="O18" s="110"/>
      <c r="P18" s="110"/>
      <c r="Q18" s="110"/>
    </row>
    <row r="19" spans="1:17" s="111" customFormat="1" ht="27" x14ac:dyDescent="0.25">
      <c r="A19" s="109">
        <v>12</v>
      </c>
      <c r="B19" s="105" t="str">
        <f>'[1]по 3 ТКП'!B19</f>
        <v>Очиститель для ПВК - в аэрозольных баллонах  400-500 мл.</v>
      </c>
      <c r="C19" s="112" t="s">
        <v>38</v>
      </c>
      <c r="D19" s="110"/>
      <c r="E19" s="110"/>
      <c r="F19" s="110"/>
      <c r="G19" s="113" t="s">
        <v>43</v>
      </c>
      <c r="H19" s="106" t="str">
        <f>'[1]по 3 ТКП'!D19</f>
        <v>шт</v>
      </c>
      <c r="I19" s="106">
        <f>'[1]по 3 ТКП'!E19</f>
        <v>15</v>
      </c>
      <c r="J19" s="107">
        <f>'[1]по 3 ТКП'!O19</f>
        <v>2799.9998399999999</v>
      </c>
      <c r="K19" s="114">
        <f t="shared" si="0"/>
        <v>42000</v>
      </c>
      <c r="L19" s="110"/>
      <c r="M19" s="110"/>
      <c r="N19" s="110"/>
      <c r="O19" s="110"/>
      <c r="P19" s="110"/>
      <c r="Q19" s="110"/>
    </row>
    <row r="20" spans="1:17" s="111" customFormat="1" ht="27" x14ac:dyDescent="0.25">
      <c r="A20" s="109">
        <v>13</v>
      </c>
      <c r="B20" s="105" t="str">
        <f>'[1]по 3 ТКП'!B20</f>
        <v>Белый контрастный краситель - в аэрозольных баллонах по 400-500 мл</v>
      </c>
      <c r="C20" s="112" t="s">
        <v>38</v>
      </c>
      <c r="D20" s="110"/>
      <c r="E20" s="110"/>
      <c r="F20" s="110"/>
      <c r="G20" s="113" t="s">
        <v>43</v>
      </c>
      <c r="H20" s="106" t="str">
        <f>'[1]по 3 ТКП'!D20</f>
        <v>шт</v>
      </c>
      <c r="I20" s="106">
        <f>'[1]по 3 ТКП'!E20</f>
        <v>37</v>
      </c>
      <c r="J20" s="107">
        <f>'[1]по 3 ТКП'!O20</f>
        <v>2900.0000400000004</v>
      </c>
      <c r="K20" s="114">
        <f t="shared" si="0"/>
        <v>107300</v>
      </c>
      <c r="L20" s="110"/>
      <c r="M20" s="110"/>
      <c r="N20" s="110"/>
      <c r="O20" s="110"/>
      <c r="P20" s="110"/>
      <c r="Q20" s="110"/>
    </row>
    <row r="21" spans="1:17" s="111" customFormat="1" ht="27" x14ac:dyDescent="0.25">
      <c r="A21" s="109">
        <v>14</v>
      </c>
      <c r="B21" s="105" t="str">
        <f>'[1]по 3 ТКП'!B21</f>
        <v>Черная магнитная суспензия  - в аэрозольных баллонах по 400-500 мл</v>
      </c>
      <c r="C21" s="112" t="s">
        <v>38</v>
      </c>
      <c r="D21" s="110"/>
      <c r="E21" s="110"/>
      <c r="F21" s="110"/>
      <c r="G21" s="113" t="s">
        <v>43</v>
      </c>
      <c r="H21" s="106" t="str">
        <f>'[1]по 3 ТКП'!D21</f>
        <v>шт</v>
      </c>
      <c r="I21" s="106">
        <f>'[1]по 3 ТКП'!E21</f>
        <v>75</v>
      </c>
      <c r="J21" s="107">
        <f>'[1]по 3 ТКП'!O21</f>
        <v>2600.0000400000004</v>
      </c>
      <c r="K21" s="114">
        <f t="shared" si="0"/>
        <v>195000</v>
      </c>
      <c r="L21" s="110"/>
      <c r="M21" s="110"/>
      <c r="N21" s="110"/>
      <c r="O21" s="110"/>
      <c r="P21" s="110"/>
      <c r="Q21" s="110"/>
    </row>
    <row r="22" spans="1:17" s="111" customFormat="1" ht="27" x14ac:dyDescent="0.25">
      <c r="A22" s="109">
        <v>15</v>
      </c>
      <c r="B22" s="105" t="str">
        <f>'[1]по 3 ТКП'!B22</f>
        <v>Люминесцентная магнитная суспензия в аэрозольных баллонах по 400-500 мл</v>
      </c>
      <c r="C22" s="112" t="s">
        <v>38</v>
      </c>
      <c r="D22" s="110"/>
      <c r="E22" s="110"/>
      <c r="F22" s="110"/>
      <c r="G22" s="113" t="s">
        <v>43</v>
      </c>
      <c r="H22" s="106" t="str">
        <f>'[1]по 3 ТКП'!D22</f>
        <v>шт</v>
      </c>
      <c r="I22" s="106">
        <f>'[1]по 3 ТКП'!E22</f>
        <v>3</v>
      </c>
      <c r="J22" s="107">
        <f>'[1]по 3 ТКП'!O22</f>
        <v>2900.0003999999999</v>
      </c>
      <c r="K22" s="114">
        <f t="shared" si="0"/>
        <v>8700</v>
      </c>
      <c r="L22" s="110"/>
      <c r="M22" s="110"/>
      <c r="N22" s="110"/>
      <c r="O22" s="110"/>
      <c r="P22" s="110"/>
      <c r="Q22" s="110"/>
    </row>
    <row r="23" spans="1:17" s="111" customFormat="1" ht="27" x14ac:dyDescent="0.25">
      <c r="A23" s="109">
        <v>16</v>
      </c>
      <c r="B23" s="105" t="str">
        <f>'[1]по 3 ТКП'!B23</f>
        <v>Мерная лента фибергласовая, 10 метр</v>
      </c>
      <c r="C23" s="112" t="s">
        <v>38</v>
      </c>
      <c r="D23" s="110"/>
      <c r="E23" s="110"/>
      <c r="F23" s="110"/>
      <c r="G23" s="113" t="s">
        <v>44</v>
      </c>
      <c r="H23" s="106" t="str">
        <f>'[1]по 3 ТКП'!D23</f>
        <v>шт</v>
      </c>
      <c r="I23" s="106">
        <f>'[1]по 3 ТКП'!E23</f>
        <v>10</v>
      </c>
      <c r="J23" s="107">
        <f>'[1]по 3 ТКП'!O23</f>
        <v>729.99995999999999</v>
      </c>
      <c r="K23" s="114">
        <f t="shared" si="0"/>
        <v>7300</v>
      </c>
      <c r="L23" s="110"/>
      <c r="M23" s="110"/>
      <c r="N23" s="110"/>
      <c r="O23" s="110"/>
      <c r="P23" s="110"/>
      <c r="Q23" s="110"/>
    </row>
    <row r="24" spans="1:17" s="111" customFormat="1" ht="27" x14ac:dyDescent="0.25">
      <c r="A24" s="109">
        <v>17</v>
      </c>
      <c r="B24" s="105" t="str">
        <f>'[1]по 3 ТКП'!B24</f>
        <v>Гель ультразвуковой. Фасовка 250 мл.</v>
      </c>
      <c r="C24" s="112" t="s">
        <v>38</v>
      </c>
      <c r="D24" s="110"/>
      <c r="E24" s="110"/>
      <c r="F24" s="110"/>
      <c r="G24" s="113" t="s">
        <v>44</v>
      </c>
      <c r="H24" s="106" t="str">
        <f>'[1]по 3 ТКП'!D24</f>
        <v>шт</v>
      </c>
      <c r="I24" s="106">
        <f>'[1]по 3 ТКП'!E24</f>
        <v>200</v>
      </c>
      <c r="J24" s="107">
        <f>'[1]по 3 ТКП'!O24</f>
        <v>1800</v>
      </c>
      <c r="K24" s="114">
        <f t="shared" si="0"/>
        <v>360000</v>
      </c>
      <c r="L24" s="110"/>
      <c r="M24" s="110"/>
      <c r="N24" s="110"/>
      <c r="O24" s="110"/>
      <c r="P24" s="110"/>
      <c r="Q24" s="110"/>
    </row>
    <row r="25" spans="1:17" s="111" customFormat="1" ht="27" x14ac:dyDescent="0.25">
      <c r="A25" s="109">
        <v>18</v>
      </c>
      <c r="B25" s="105" t="str">
        <f>'[1]по 3 ТКП'!B25</f>
        <v>Батарейка АА 1,5V</v>
      </c>
      <c r="C25" s="112" t="s">
        <v>38</v>
      </c>
      <c r="D25" s="110"/>
      <c r="E25" s="110"/>
      <c r="F25" s="110"/>
      <c r="G25" s="113" t="s">
        <v>44</v>
      </c>
      <c r="H25" s="106" t="str">
        <f>'[1]по 3 ТКП'!D25</f>
        <v>шт</v>
      </c>
      <c r="I25" s="106">
        <f>'[1]по 3 ТКП'!E25</f>
        <v>60</v>
      </c>
      <c r="J25" s="107">
        <f>'[1]по 3 ТКП'!O25</f>
        <v>267.99995999999999</v>
      </c>
      <c r="K25" s="114">
        <f t="shared" si="0"/>
        <v>16080</v>
      </c>
      <c r="L25" s="110"/>
      <c r="M25" s="110"/>
      <c r="N25" s="110"/>
      <c r="O25" s="110"/>
      <c r="P25" s="110"/>
      <c r="Q25" s="110"/>
    </row>
    <row r="26" spans="1:17" s="111" customFormat="1" ht="27" x14ac:dyDescent="0.25">
      <c r="A26" s="109">
        <v>19</v>
      </c>
      <c r="B26" s="105" t="str">
        <f>'[1]по 3 ТКП'!B26</f>
        <v>Батарейка ААА 1,5V</v>
      </c>
      <c r="C26" s="112" t="s">
        <v>38</v>
      </c>
      <c r="D26" s="110"/>
      <c r="E26" s="110"/>
      <c r="F26" s="110"/>
      <c r="G26" s="113" t="s">
        <v>44</v>
      </c>
      <c r="H26" s="106" t="str">
        <f>'[1]по 3 ТКП'!D26</f>
        <v>шт</v>
      </c>
      <c r="I26" s="106">
        <f>'[1]по 3 ТКП'!E26</f>
        <v>330</v>
      </c>
      <c r="J26" s="107">
        <f>'[1]по 3 ТКП'!O26</f>
        <v>249.99999599999998</v>
      </c>
      <c r="K26" s="114">
        <f t="shared" si="0"/>
        <v>82500</v>
      </c>
      <c r="L26" s="110"/>
      <c r="M26" s="110"/>
      <c r="N26" s="110"/>
      <c r="O26" s="110"/>
      <c r="P26" s="110"/>
      <c r="Q26" s="110"/>
    </row>
    <row r="27" spans="1:17" s="111" customFormat="1" ht="27" x14ac:dyDescent="0.25">
      <c r="A27" s="109">
        <v>20</v>
      </c>
      <c r="B27" s="105" t="str">
        <f>'[1]по 3 ТКП'!B27</f>
        <v>Полотно вафельное, шириной 45 см</v>
      </c>
      <c r="C27" s="112" t="s">
        <v>38</v>
      </c>
      <c r="D27" s="110"/>
      <c r="E27" s="110"/>
      <c r="F27" s="110"/>
      <c r="G27" s="113" t="s">
        <v>44</v>
      </c>
      <c r="H27" s="106" t="str">
        <f>'[1]по 3 ТКП'!D27</f>
        <v>м.пог</v>
      </c>
      <c r="I27" s="106">
        <f>'[1]по 3 ТКП'!E27</f>
        <v>690</v>
      </c>
      <c r="J27" s="107">
        <f>'[1]по 3 ТКП'!O27</f>
        <v>90</v>
      </c>
      <c r="K27" s="114">
        <f t="shared" si="0"/>
        <v>62100</v>
      </c>
      <c r="L27" s="110"/>
      <c r="M27" s="110"/>
      <c r="N27" s="110"/>
      <c r="O27" s="110"/>
      <c r="P27" s="110"/>
      <c r="Q27" s="110"/>
    </row>
    <row r="28" spans="1:17" s="111" customFormat="1" ht="27" x14ac:dyDescent="0.25">
      <c r="A28" s="109">
        <v>21</v>
      </c>
      <c r="B28" s="105" t="str">
        <f>'[1]по 3 ТКП'!B28</f>
        <v>Термометр контактный Testo 905-T2</v>
      </c>
      <c r="C28" s="112" t="s">
        <v>38</v>
      </c>
      <c r="D28" s="110"/>
      <c r="E28" s="110"/>
      <c r="F28" s="110"/>
      <c r="G28" s="113" t="s">
        <v>43</v>
      </c>
      <c r="H28" s="106" t="str">
        <f>'[1]по 3 ТКП'!D28</f>
        <v>шт</v>
      </c>
      <c r="I28" s="106">
        <f>'[1]по 3 ТКП'!E28</f>
        <v>1</v>
      </c>
      <c r="J28" s="107">
        <f>'[1]по 3 ТКП'!O28</f>
        <v>20000.003999999997</v>
      </c>
      <c r="K28" s="114">
        <f t="shared" si="0"/>
        <v>20000</v>
      </c>
      <c r="L28" s="110"/>
      <c r="M28" s="110"/>
      <c r="N28" s="110"/>
      <c r="O28" s="110"/>
      <c r="P28" s="110"/>
      <c r="Q28" s="110"/>
    </row>
    <row r="29" spans="1:17" s="111" customFormat="1" ht="27" x14ac:dyDescent="0.25">
      <c r="A29" s="109">
        <v>22</v>
      </c>
      <c r="B29" s="105" t="str">
        <f>'[1]по 3 ТКП'!B29</f>
        <v>Рамка вакуумная плоская с вакуумметром (73х340 мм)</v>
      </c>
      <c r="C29" s="112" t="s">
        <v>38</v>
      </c>
      <c r="D29" s="110"/>
      <c r="E29" s="110"/>
      <c r="F29" s="110"/>
      <c r="G29" s="113" t="s">
        <v>44</v>
      </c>
      <c r="H29" s="106" t="str">
        <f>'[1]по 3 ТКП'!D29</f>
        <v>шт</v>
      </c>
      <c r="I29" s="106">
        <f>'[1]по 3 ТКП'!E29</f>
        <v>1</v>
      </c>
      <c r="J29" s="107">
        <f>'[1]по 3 ТКП'!O29</f>
        <v>22500</v>
      </c>
      <c r="K29" s="114">
        <f t="shared" si="0"/>
        <v>22500</v>
      </c>
      <c r="L29" s="110"/>
      <c r="M29" s="110"/>
      <c r="N29" s="110"/>
      <c r="O29" s="110"/>
      <c r="P29" s="110"/>
      <c r="Q29" s="110"/>
    </row>
    <row r="30" spans="1:17" s="111" customFormat="1" ht="27" x14ac:dyDescent="0.25">
      <c r="A30" s="109">
        <v>23</v>
      </c>
      <c r="B30" s="105" t="str">
        <f>'[1]по 3 ТКП'!B30</f>
        <v>Рамка вакуумная для нахлесточного соединения длиной 600 мм</v>
      </c>
      <c r="C30" s="112" t="s">
        <v>38</v>
      </c>
      <c r="D30" s="110"/>
      <c r="E30" s="110"/>
      <c r="F30" s="110"/>
      <c r="G30" s="113" t="s">
        <v>44</v>
      </c>
      <c r="H30" s="106" t="str">
        <f>'[1]по 3 ТКП'!D30</f>
        <v>шт</v>
      </c>
      <c r="I30" s="106">
        <f>'[1]по 3 ТКП'!E30</f>
        <v>1</v>
      </c>
      <c r="J30" s="107">
        <f>'[1]по 3 ТКП'!O30</f>
        <v>22500</v>
      </c>
      <c r="K30" s="114">
        <f t="shared" si="0"/>
        <v>22500</v>
      </c>
      <c r="L30" s="110"/>
      <c r="M30" s="110"/>
      <c r="N30" s="110"/>
      <c r="O30" s="110"/>
      <c r="P30" s="110"/>
      <c r="Q30" s="110"/>
    </row>
    <row r="31" spans="1:17" s="111" customFormat="1" ht="27" x14ac:dyDescent="0.25">
      <c r="A31" s="109">
        <v>24</v>
      </c>
      <c r="B31" s="105" t="str">
        <f>'[1]по 3 ТКП'!B31</f>
        <v>Ортофосфорная кислота от ржавчины, канистра 3 литра</v>
      </c>
      <c r="C31" s="112" t="s">
        <v>38</v>
      </c>
      <c r="D31" s="110"/>
      <c r="E31" s="110"/>
      <c r="F31" s="110"/>
      <c r="G31" s="113" t="s">
        <v>44</v>
      </c>
      <c r="H31" s="106" t="str">
        <f>'[1]по 3 ТКП'!D31</f>
        <v>шт</v>
      </c>
      <c r="I31" s="106">
        <f>'[1]по 3 ТКП'!E31</f>
        <v>1</v>
      </c>
      <c r="J31" s="107">
        <f>'[1]по 3 ТКП'!O31</f>
        <v>5700</v>
      </c>
      <c r="K31" s="114">
        <f t="shared" si="0"/>
        <v>5700</v>
      </c>
      <c r="L31" s="110"/>
      <c r="M31" s="110"/>
      <c r="N31" s="110"/>
      <c r="O31" s="110"/>
      <c r="P31" s="110"/>
      <c r="Q31" s="110"/>
    </row>
    <row r="32" spans="1:17" s="111" customFormat="1" ht="27" x14ac:dyDescent="0.25">
      <c r="A32" s="109">
        <v>25</v>
      </c>
      <c r="B32" s="105" t="str">
        <f>'[1]по 3 ТКП'!B32</f>
        <v>Концентрат магнитной суспензии МИНК- 010</v>
      </c>
      <c r="C32" s="112" t="s">
        <v>38</v>
      </c>
      <c r="D32" s="110"/>
      <c r="E32" s="110"/>
      <c r="F32" s="110"/>
      <c r="G32" s="113" t="s">
        <v>44</v>
      </c>
      <c r="H32" s="106" t="str">
        <f>'[1]по 3 ТКП'!D32</f>
        <v>кг</v>
      </c>
      <c r="I32" s="106">
        <f>'[1]по 3 ТКП'!E32</f>
        <v>1</v>
      </c>
      <c r="J32" s="107">
        <f>'[1]по 3 ТКП'!O32</f>
        <v>2100</v>
      </c>
      <c r="K32" s="114">
        <f t="shared" si="0"/>
        <v>2100</v>
      </c>
      <c r="L32" s="110"/>
      <c r="M32" s="110"/>
      <c r="N32" s="110"/>
      <c r="O32" s="110"/>
      <c r="P32" s="110"/>
      <c r="Q32" s="110"/>
    </row>
    <row r="33" spans="1:18" s="111" customFormat="1" ht="27" x14ac:dyDescent="0.25">
      <c r="A33" s="109">
        <v>26</v>
      </c>
      <c r="B33" s="105" t="str">
        <f>'[1]по 3 ТКП'!B33</f>
        <v>Намагничивающее устройство на постоянных магнитах МИКРОКОН МАГ-102</v>
      </c>
      <c r="C33" s="112" t="s">
        <v>38</v>
      </c>
      <c r="D33" s="110"/>
      <c r="E33" s="110"/>
      <c r="F33" s="110"/>
      <c r="G33" s="113" t="s">
        <v>44</v>
      </c>
      <c r="H33" s="106" t="str">
        <f>'[1]по 3 ТКП'!D33</f>
        <v>шт</v>
      </c>
      <c r="I33" s="106">
        <f>'[1]по 3 ТКП'!E33</f>
        <v>1</v>
      </c>
      <c r="J33" s="107">
        <f>'[1]по 3 ТКП'!O33</f>
        <v>39000</v>
      </c>
      <c r="K33" s="114">
        <f t="shared" si="0"/>
        <v>39000</v>
      </c>
      <c r="L33" s="110"/>
      <c r="M33" s="110"/>
      <c r="N33" s="110"/>
      <c r="O33" s="110"/>
      <c r="P33" s="110"/>
      <c r="Q33" s="110"/>
    </row>
    <row r="34" spans="1:18" s="111" customFormat="1" ht="27" x14ac:dyDescent="0.25">
      <c r="A34" s="109">
        <v>27</v>
      </c>
      <c r="B34" s="105" t="str">
        <f>'[1]по 3 ТКП'!B34</f>
        <v xml:space="preserve">Контрольный образец для МПД </v>
      </c>
      <c r="C34" s="112" t="s">
        <v>38</v>
      </c>
      <c r="D34" s="110"/>
      <c r="E34" s="110"/>
      <c r="F34" s="110"/>
      <c r="G34" s="113" t="s">
        <v>44</v>
      </c>
      <c r="H34" s="106" t="str">
        <f>'[1]по 3 ТКП'!D34</f>
        <v>шт</v>
      </c>
      <c r="I34" s="106">
        <f>'[1]по 3 ТКП'!E34</f>
        <v>2</v>
      </c>
      <c r="J34" s="107">
        <f>'[1]по 3 ТКП'!O34</f>
        <v>9000</v>
      </c>
      <c r="K34" s="114">
        <f t="shared" si="0"/>
        <v>18000</v>
      </c>
      <c r="L34" s="110"/>
      <c r="M34" s="110"/>
      <c r="N34" s="110"/>
      <c r="O34" s="110"/>
      <c r="P34" s="110"/>
      <c r="Q34" s="110"/>
    </row>
    <row r="35" spans="1:18" s="111" customFormat="1" ht="27" x14ac:dyDescent="0.25">
      <c r="A35" s="109">
        <v>28</v>
      </c>
      <c r="B35" s="105" t="str">
        <f>'[1]по 3 ТКП'!B35</f>
        <v>Техническое моющее средство «Галс-Универсал» 10 литров</v>
      </c>
      <c r="C35" s="112" t="s">
        <v>38</v>
      </c>
      <c r="D35" s="110"/>
      <c r="E35" s="110"/>
      <c r="F35" s="110"/>
      <c r="G35" s="113" t="s">
        <v>44</v>
      </c>
      <c r="H35" s="106" t="str">
        <f>'[1]по 3 ТКП'!D35</f>
        <v>шт</v>
      </c>
      <c r="I35" s="106">
        <f>'[1]по 3 ТКП'!E35</f>
        <v>1</v>
      </c>
      <c r="J35" s="107">
        <f>'[1]по 3 ТКП'!O35</f>
        <v>9999.999600000001</v>
      </c>
      <c r="K35" s="114">
        <f t="shared" si="0"/>
        <v>10000</v>
      </c>
      <c r="L35" s="110"/>
      <c r="M35" s="110"/>
      <c r="N35" s="110"/>
      <c r="O35" s="110"/>
      <c r="P35" s="110"/>
      <c r="Q35" s="110"/>
    </row>
    <row r="36" spans="1:18" s="111" customFormat="1" ht="27" x14ac:dyDescent="0.25">
      <c r="A36" s="109">
        <v>29</v>
      </c>
      <c r="B36" s="105" t="str">
        <f>'[1]по 3 ТКП'!B36</f>
        <v>Литеры маркировочные №2+6 (на пластиковых клипсах)</v>
      </c>
      <c r="C36" s="112" t="s">
        <v>38</v>
      </c>
      <c r="D36" s="110"/>
      <c r="E36" s="110"/>
      <c r="F36" s="110"/>
      <c r="G36" s="113" t="s">
        <v>44</v>
      </c>
      <c r="H36" s="106" t="str">
        <f>'[1]по 3 ТКП'!D36</f>
        <v>шт</v>
      </c>
      <c r="I36" s="106">
        <f>'[1]по 3 ТКП'!E36</f>
        <v>1</v>
      </c>
      <c r="J36" s="107">
        <f>'[1]по 3 ТКП'!O36</f>
        <v>6500.0003999999999</v>
      </c>
      <c r="K36" s="114">
        <f t="shared" si="0"/>
        <v>6500</v>
      </c>
      <c r="L36" s="110"/>
      <c r="M36" s="110"/>
      <c r="N36" s="110"/>
      <c r="O36" s="110"/>
      <c r="P36" s="110"/>
      <c r="Q36" s="110"/>
    </row>
    <row r="37" spans="1:18" s="111" customFormat="1" ht="27" x14ac:dyDescent="0.25">
      <c r="A37" s="109">
        <v>30</v>
      </c>
      <c r="B37" s="105" t="str">
        <f>'[1]по 3 ТКП'!B37</f>
        <v>Светодиодный негатоскоп с яркостью свечения не менее 200000 кд/м2</v>
      </c>
      <c r="C37" s="112" t="s">
        <v>38</v>
      </c>
      <c r="D37" s="110"/>
      <c r="E37" s="110"/>
      <c r="F37" s="110"/>
      <c r="G37" s="113" t="s">
        <v>44</v>
      </c>
      <c r="H37" s="106" t="str">
        <f>'[1]по 3 ТКП'!D37</f>
        <v>шт</v>
      </c>
      <c r="I37" s="106">
        <f>'[1]по 3 ТКП'!E37</f>
        <v>1</v>
      </c>
      <c r="J37" s="107">
        <f>'[1]по 3 ТКП'!O37</f>
        <v>87999.995999999999</v>
      </c>
      <c r="K37" s="114">
        <f t="shared" si="0"/>
        <v>88000</v>
      </c>
      <c r="L37" s="110"/>
      <c r="M37" s="110"/>
      <c r="N37" s="110"/>
      <c r="O37" s="110"/>
      <c r="P37" s="110"/>
      <c r="Q37" s="110"/>
    </row>
    <row r="38" spans="1:18" s="111" customFormat="1" ht="27" x14ac:dyDescent="0.25">
      <c r="A38" s="109">
        <v>31</v>
      </c>
      <c r="B38" s="105" t="str">
        <f>'[1]по 3 ТКП'!B38</f>
        <v>Эталон чувствительности канавочный № 11 (Спрут с магнитами)</v>
      </c>
      <c r="C38" s="112" t="s">
        <v>38</v>
      </c>
      <c r="D38" s="110"/>
      <c r="E38" s="110"/>
      <c r="F38" s="110"/>
      <c r="G38" s="113" t="s">
        <v>44</v>
      </c>
      <c r="H38" s="106" t="str">
        <f>'[1]по 3 ТКП'!D38</f>
        <v>шт</v>
      </c>
      <c r="I38" s="106">
        <f>'[1]по 3 ТКП'!E38</f>
        <v>2</v>
      </c>
      <c r="J38" s="107">
        <f>'[1]по 3 ТКП'!O38</f>
        <v>3699.9996000000001</v>
      </c>
      <c r="K38" s="114">
        <f t="shared" si="0"/>
        <v>7400</v>
      </c>
      <c r="L38" s="110"/>
      <c r="M38" s="110"/>
      <c r="N38" s="110"/>
      <c r="O38" s="110"/>
      <c r="P38" s="110"/>
      <c r="Q38" s="110"/>
    </row>
    <row r="39" spans="1:18" s="111" customFormat="1" ht="27" x14ac:dyDescent="0.25">
      <c r="A39" s="109">
        <v>32</v>
      </c>
      <c r="B39" s="105" t="str">
        <f>'[1]по 3 ТКП'!B39</f>
        <v>Эталон чувствительности канавочный № 12  (Спрут с магнитами)</v>
      </c>
      <c r="C39" s="112" t="s">
        <v>38</v>
      </c>
      <c r="D39" s="110"/>
      <c r="E39" s="110"/>
      <c r="F39" s="110"/>
      <c r="G39" s="113" t="s">
        <v>44</v>
      </c>
      <c r="H39" s="106" t="str">
        <f>'[1]по 3 ТКП'!D39</f>
        <v>шт</v>
      </c>
      <c r="I39" s="106">
        <f>'[1]по 3 ТКП'!E39</f>
        <v>2</v>
      </c>
      <c r="J39" s="107">
        <f>'[1]по 3 ТКП'!O39</f>
        <v>3699.9996000000001</v>
      </c>
      <c r="K39" s="114">
        <f t="shared" si="0"/>
        <v>7400</v>
      </c>
      <c r="L39" s="110"/>
      <c r="M39" s="110"/>
      <c r="N39" s="110"/>
      <c r="O39" s="110"/>
      <c r="P39" s="110"/>
      <c r="Q39" s="110"/>
    </row>
    <row r="40" spans="1:18" s="111" customFormat="1" ht="27" x14ac:dyDescent="0.25">
      <c r="A40" s="109">
        <v>33</v>
      </c>
      <c r="B40" s="105" t="str">
        <f>'[1]по 3 ТКП'!B40</f>
        <v>Эталон чувствительности канавочный № 13 (Спрут с магнитами)</v>
      </c>
      <c r="C40" s="112" t="s">
        <v>38</v>
      </c>
      <c r="D40" s="110"/>
      <c r="E40" s="110"/>
      <c r="F40" s="110"/>
      <c r="G40" s="113" t="s">
        <v>44</v>
      </c>
      <c r="H40" s="106" t="str">
        <f>'[1]по 3 ТКП'!D40</f>
        <v>шт</v>
      </c>
      <c r="I40" s="106">
        <f>'[1]по 3 ТКП'!E40</f>
        <v>2</v>
      </c>
      <c r="J40" s="107">
        <f>'[1]по 3 ТКП'!O40</f>
        <v>4299.9996000000001</v>
      </c>
      <c r="K40" s="114">
        <f t="shared" si="0"/>
        <v>8600</v>
      </c>
      <c r="L40" s="110"/>
      <c r="M40" s="110"/>
      <c r="N40" s="110"/>
      <c r="O40" s="110"/>
      <c r="P40" s="110"/>
      <c r="Q40" s="110"/>
    </row>
    <row r="41" spans="1:18" s="111" customFormat="1" ht="27" x14ac:dyDescent="0.25">
      <c r="A41" s="109">
        <v>34</v>
      </c>
      <c r="B41" s="105" t="str">
        <f>'[1]по 3 ТКП'!B41</f>
        <v>Магнитные держатели для кассет с рентгеновской пленкой (А3-МД)</v>
      </c>
      <c r="C41" s="112" t="s">
        <v>38</v>
      </c>
      <c r="D41" s="110"/>
      <c r="E41" s="110"/>
      <c r="F41" s="110"/>
      <c r="G41" s="113" t="s">
        <v>44</v>
      </c>
      <c r="H41" s="106" t="str">
        <f>'[1]по 3 ТКП'!D41</f>
        <v>шт</v>
      </c>
      <c r="I41" s="106">
        <f>'[1]по 3 ТКП'!E41</f>
        <v>7</v>
      </c>
      <c r="J41" s="107">
        <f>'[1]по 3 ТКП'!O41</f>
        <v>770.00004000000001</v>
      </c>
      <c r="K41" s="114">
        <f t="shared" si="0"/>
        <v>5390</v>
      </c>
      <c r="L41" s="110"/>
      <c r="M41" s="110"/>
      <c r="N41" s="110"/>
      <c r="O41" s="110"/>
      <c r="P41" s="110"/>
      <c r="Q41" s="110"/>
    </row>
    <row r="42" spans="1:18" s="111" customFormat="1" ht="27" x14ac:dyDescent="0.25">
      <c r="A42" s="109">
        <v>35</v>
      </c>
      <c r="B42" s="105" t="str">
        <f>'[1]по 3 ТКП'!B42</f>
        <v>Магнитный прижим двойной</v>
      </c>
      <c r="C42" s="112" t="s">
        <v>38</v>
      </c>
      <c r="D42" s="110"/>
      <c r="E42" s="110"/>
      <c r="F42" s="110"/>
      <c r="G42" s="113" t="s">
        <v>44</v>
      </c>
      <c r="H42" s="106" t="str">
        <f>'[1]по 3 ТКП'!D42</f>
        <v>шт</v>
      </c>
      <c r="I42" s="106">
        <f>'[1]по 3 ТКП'!E42</f>
        <v>7</v>
      </c>
      <c r="J42" s="107">
        <f>'[1]по 3 ТКП'!O42</f>
        <v>1850.0003999999999</v>
      </c>
      <c r="K42" s="114">
        <f t="shared" si="0"/>
        <v>12950</v>
      </c>
      <c r="L42" s="110"/>
      <c r="M42" s="110"/>
      <c r="N42" s="110"/>
      <c r="O42" s="110"/>
      <c r="P42" s="110"/>
      <c r="Q42" s="110"/>
    </row>
    <row r="43" spans="1:18" s="111" customFormat="1" ht="27" x14ac:dyDescent="0.25">
      <c r="A43" s="109">
        <v>36</v>
      </c>
      <c r="B43" s="105" t="str">
        <f>'[1]по 3 ТКП'!B43</f>
        <v>Чистящая плёнка для валиков проявочной машины AGFA Roller Transport</v>
      </c>
      <c r="C43" s="112" t="s">
        <v>38</v>
      </c>
      <c r="D43" s="110"/>
      <c r="E43" s="110"/>
      <c r="F43" s="110"/>
      <c r="G43" s="113" t="s">
        <v>44</v>
      </c>
      <c r="H43" s="106" t="str">
        <f>'[1]по 3 ТКП'!D43</f>
        <v>шт</v>
      </c>
      <c r="I43" s="106">
        <f>'[1]по 3 ТКП'!E43</f>
        <v>1</v>
      </c>
      <c r="J43" s="107">
        <f>'[1]по 3 ТКП'!O43</f>
        <v>3300</v>
      </c>
      <c r="K43" s="114">
        <f t="shared" si="0"/>
        <v>3300</v>
      </c>
      <c r="L43" s="110"/>
      <c r="M43" s="110"/>
      <c r="N43" s="110"/>
      <c r="O43" s="110"/>
      <c r="P43" s="110"/>
      <c r="Q43" s="110"/>
    </row>
    <row r="44" spans="1:18" s="111" customFormat="1" ht="27" x14ac:dyDescent="0.25">
      <c r="A44" s="109">
        <v>37</v>
      </c>
      <c r="B44" s="105" t="str">
        <f>'[1]по 3 ТКП'!B44</f>
        <v>Термометр ТБ-3М исп. 1</v>
      </c>
      <c r="C44" s="112" t="s">
        <v>38</v>
      </c>
      <c r="D44" s="110"/>
      <c r="E44" s="110"/>
      <c r="F44" s="110"/>
      <c r="G44" s="113" t="s">
        <v>44</v>
      </c>
      <c r="H44" s="106" t="str">
        <f>'[1]по 3 ТКП'!D44</f>
        <v>шт</v>
      </c>
      <c r="I44" s="106">
        <f>'[1]по 3 ТКП'!E44</f>
        <v>2</v>
      </c>
      <c r="J44" s="108">
        <f>'[1]по 3 ТКП'!O44</f>
        <v>650.00004000000001</v>
      </c>
      <c r="K44" s="114">
        <f t="shared" si="0"/>
        <v>1300</v>
      </c>
      <c r="L44" s="110"/>
      <c r="M44" s="110"/>
      <c r="N44" s="110"/>
      <c r="O44" s="110"/>
      <c r="P44" s="110"/>
      <c r="Q44" s="110"/>
    </row>
    <row r="45" spans="1:18" s="14" customFormat="1" ht="15.75" x14ac:dyDescent="0.2">
      <c r="A45" s="103"/>
      <c r="B45" s="97"/>
      <c r="C45" s="98"/>
      <c r="D45" s="98"/>
      <c r="E45" s="98"/>
      <c r="F45" s="98"/>
      <c r="G45" s="99"/>
      <c r="H45" s="100"/>
      <c r="I45" s="101" t="s">
        <v>39</v>
      </c>
      <c r="J45" s="101" t="s">
        <v>39</v>
      </c>
      <c r="K45" s="102">
        <f>SUM(K8:K44)</f>
        <v>5958520</v>
      </c>
      <c r="L45" s="20"/>
      <c r="M45" s="80"/>
      <c r="N45" s="80"/>
      <c r="O45" s="21"/>
      <c r="P45" s="21"/>
      <c r="Q45" s="21"/>
      <c r="R45" s="2"/>
    </row>
    <row r="46" spans="1:18" s="9" customFormat="1" x14ac:dyDescent="0.2">
      <c r="A46" s="22"/>
      <c r="B46" s="23"/>
      <c r="C46" s="23"/>
      <c r="D46" s="23"/>
      <c r="E46" s="24"/>
      <c r="F46" s="24"/>
      <c r="G46" s="25"/>
      <c r="H46" s="24"/>
      <c r="I46" s="24"/>
      <c r="J46" s="90"/>
      <c r="K46" s="26"/>
      <c r="L46" s="26"/>
      <c r="M46" s="27"/>
      <c r="N46" s="28"/>
      <c r="O46" s="29"/>
      <c r="P46" s="29"/>
      <c r="Q46" s="30"/>
    </row>
    <row r="47" spans="1:18" s="77" customFormat="1" ht="15.75" x14ac:dyDescent="0.25">
      <c r="B47" s="78" t="s">
        <v>17</v>
      </c>
      <c r="C47" s="71"/>
      <c r="D47" s="72"/>
      <c r="E47" s="71"/>
      <c r="F47" s="71"/>
      <c r="G47" s="71"/>
      <c r="H47" s="73"/>
      <c r="I47" s="73"/>
      <c r="J47" s="91"/>
      <c r="K47" s="74"/>
      <c r="L47" s="75"/>
      <c r="M47" s="72"/>
      <c r="N47" s="72"/>
      <c r="O47" s="75"/>
      <c r="P47" s="75"/>
      <c r="Q47" s="75"/>
      <c r="R47" s="76"/>
    </row>
    <row r="48" spans="1:18" s="77" customFormat="1" ht="15.75" x14ac:dyDescent="0.25">
      <c r="A48" s="78"/>
      <c r="B48" s="71"/>
      <c r="C48" s="71"/>
      <c r="D48" s="72"/>
      <c r="E48" s="71"/>
      <c r="F48" s="71"/>
      <c r="G48" s="71"/>
      <c r="H48" s="73"/>
      <c r="I48" s="73"/>
      <c r="J48" s="91"/>
      <c r="K48" s="74"/>
      <c r="L48" s="75"/>
      <c r="M48" s="72"/>
      <c r="N48" s="72"/>
      <c r="O48" s="75"/>
      <c r="P48" s="75"/>
      <c r="Q48" s="75"/>
      <c r="R48" s="76"/>
    </row>
    <row r="49" spans="1:18" s="77" customFormat="1" ht="15.75" x14ac:dyDescent="0.25">
      <c r="B49" s="78" t="s">
        <v>16</v>
      </c>
      <c r="C49" s="71"/>
      <c r="D49" s="72"/>
      <c r="E49" s="71"/>
      <c r="F49" s="71"/>
      <c r="G49" s="71"/>
      <c r="H49" s="73"/>
      <c r="I49" s="73"/>
      <c r="J49" s="91"/>
      <c r="K49" s="74"/>
      <c r="L49" s="75"/>
      <c r="M49" s="72"/>
      <c r="N49" s="72"/>
      <c r="O49" s="75"/>
      <c r="P49" s="75"/>
      <c r="Q49" s="75"/>
      <c r="R49" s="76"/>
    </row>
    <row r="50" spans="1:18" s="77" customFormat="1" ht="15.75" x14ac:dyDescent="0.25">
      <c r="A50" s="78"/>
      <c r="B50" s="71"/>
      <c r="C50" s="71"/>
      <c r="D50" s="72"/>
      <c r="E50" s="71"/>
      <c r="F50" s="71"/>
      <c r="G50" s="71"/>
      <c r="H50" s="73"/>
      <c r="I50" s="73"/>
      <c r="J50" s="91"/>
      <c r="K50" s="74"/>
      <c r="L50" s="75"/>
      <c r="M50" s="72"/>
      <c r="N50" s="72"/>
      <c r="O50" s="75"/>
      <c r="P50" s="75"/>
      <c r="Q50" s="75"/>
      <c r="R50" s="76"/>
    </row>
    <row r="51" spans="1:18" s="77" customFormat="1" ht="15.75" x14ac:dyDescent="0.25">
      <c r="B51" s="78" t="s">
        <v>41</v>
      </c>
      <c r="C51" s="71"/>
      <c r="D51" s="72"/>
      <c r="E51" s="71"/>
      <c r="F51" s="71"/>
      <c r="G51" s="71"/>
      <c r="H51" s="73"/>
      <c r="I51" s="73"/>
      <c r="J51" s="91"/>
      <c r="K51" s="74"/>
      <c r="L51" s="75"/>
      <c r="M51" s="72"/>
      <c r="N51" s="72"/>
      <c r="O51" s="75"/>
      <c r="P51" s="75"/>
      <c r="Q51" s="75"/>
      <c r="R51" s="76"/>
    </row>
    <row r="52" spans="1:18" s="77" customFormat="1" ht="15.75" x14ac:dyDescent="0.25">
      <c r="A52" s="78"/>
      <c r="C52" s="71"/>
      <c r="D52" s="72"/>
      <c r="E52" s="71"/>
      <c r="F52" s="71"/>
      <c r="G52" s="71"/>
      <c r="H52" s="73"/>
      <c r="I52" s="73"/>
      <c r="J52" s="91"/>
      <c r="K52" s="74"/>
      <c r="L52" s="75"/>
      <c r="M52" s="72"/>
      <c r="N52" s="72"/>
      <c r="O52" s="75"/>
      <c r="P52" s="75"/>
      <c r="Q52" s="75"/>
      <c r="R52" s="76"/>
    </row>
    <row r="53" spans="1:18" s="77" customFormat="1" ht="15.75" x14ac:dyDescent="0.25">
      <c r="B53" s="78" t="s">
        <v>46</v>
      </c>
      <c r="C53" s="71"/>
      <c r="D53" s="72"/>
      <c r="E53" s="71"/>
      <c r="F53" s="71"/>
      <c r="G53" s="71"/>
      <c r="H53" s="73"/>
      <c r="I53" s="73"/>
      <c r="J53" s="91"/>
      <c r="K53" s="74"/>
      <c r="L53" s="75"/>
      <c r="M53" s="72"/>
      <c r="N53" s="72"/>
      <c r="O53" s="75"/>
      <c r="P53" s="75"/>
      <c r="Q53" s="75"/>
      <c r="R53" s="76"/>
    </row>
    <row r="54" spans="1:18" s="77" customFormat="1" ht="15.75" x14ac:dyDescent="0.25">
      <c r="A54" s="78"/>
      <c r="B54" s="71"/>
      <c r="C54" s="71"/>
      <c r="D54" s="72"/>
      <c r="E54" s="71"/>
      <c r="F54" s="71"/>
      <c r="G54" s="71"/>
      <c r="H54" s="73"/>
      <c r="I54" s="73"/>
      <c r="J54" s="91"/>
      <c r="K54" s="74"/>
      <c r="L54" s="75"/>
      <c r="M54" s="72"/>
      <c r="N54" s="72"/>
      <c r="O54" s="75"/>
      <c r="P54" s="75"/>
      <c r="Q54" s="75"/>
      <c r="R54" s="76"/>
    </row>
    <row r="55" spans="1:18" s="77" customFormat="1" ht="15.75" x14ac:dyDescent="0.25">
      <c r="B55" s="78" t="s">
        <v>13</v>
      </c>
      <c r="C55" s="71"/>
      <c r="D55" s="72"/>
      <c r="E55" s="71"/>
      <c r="F55" s="71"/>
      <c r="G55" s="71"/>
      <c r="H55" s="73"/>
      <c r="I55" s="73"/>
      <c r="J55" s="91"/>
      <c r="K55" s="74"/>
      <c r="L55" s="75"/>
      <c r="M55" s="72"/>
      <c r="N55" s="72"/>
      <c r="O55" s="75"/>
      <c r="P55" s="75"/>
      <c r="Q55" s="75"/>
      <c r="R55" s="76"/>
    </row>
    <row r="56" spans="1:18" s="77" customFormat="1" ht="15.75" x14ac:dyDescent="0.25">
      <c r="A56" s="78"/>
      <c r="B56" s="71"/>
      <c r="C56" s="71"/>
      <c r="D56" s="72"/>
      <c r="E56" s="71"/>
      <c r="F56" s="71"/>
      <c r="G56" s="71"/>
      <c r="H56" s="73"/>
      <c r="I56" s="73"/>
      <c r="J56" s="91"/>
      <c r="K56" s="74"/>
      <c r="L56" s="75"/>
      <c r="M56" s="72"/>
      <c r="N56" s="72"/>
      <c r="O56" s="75"/>
      <c r="P56" s="75"/>
      <c r="Q56" s="75"/>
      <c r="R56" s="76"/>
    </row>
    <row r="57" spans="1:18" s="77" customFormat="1" ht="15.75" x14ac:dyDescent="0.25">
      <c r="B57" s="78" t="s">
        <v>45</v>
      </c>
      <c r="C57" s="71"/>
      <c r="D57" s="72"/>
      <c r="E57" s="71"/>
      <c r="F57" s="71"/>
      <c r="G57" s="71"/>
      <c r="H57" s="73"/>
      <c r="I57" s="73"/>
      <c r="J57" s="91"/>
      <c r="K57" s="74"/>
      <c r="L57" s="75"/>
      <c r="M57" s="72"/>
      <c r="N57" s="72"/>
      <c r="O57" s="75"/>
      <c r="P57" s="75"/>
      <c r="Q57" s="75"/>
      <c r="R57" s="76"/>
    </row>
    <row r="58" spans="1:18" s="4" customFormat="1" x14ac:dyDescent="0.2">
      <c r="A58" s="79"/>
      <c r="B58" s="31"/>
      <c r="C58" s="31"/>
      <c r="D58" s="32"/>
      <c r="E58" s="31"/>
      <c r="F58" s="31"/>
      <c r="G58" s="31"/>
      <c r="H58" s="33"/>
      <c r="I58" s="33"/>
      <c r="J58" s="91"/>
      <c r="K58" s="34"/>
      <c r="L58" s="35"/>
      <c r="M58" s="32"/>
      <c r="N58" s="32"/>
      <c r="O58" s="35"/>
      <c r="P58" s="35"/>
      <c r="Q58" s="35"/>
      <c r="R58" s="3"/>
    </row>
    <row r="59" spans="1:18" s="62" customFormat="1" ht="15.75" x14ac:dyDescent="0.25">
      <c r="A59" s="55" t="s">
        <v>18</v>
      </c>
      <c r="B59" s="56"/>
      <c r="C59" s="57"/>
      <c r="D59" s="57"/>
      <c r="E59" s="56"/>
      <c r="F59" s="57"/>
      <c r="G59" s="58"/>
      <c r="H59" s="59"/>
      <c r="I59" s="59"/>
      <c r="J59" s="92"/>
      <c r="K59" s="60"/>
      <c r="L59" s="61"/>
      <c r="M59" s="59"/>
      <c r="N59" s="59"/>
      <c r="O59" s="61"/>
      <c r="P59" s="61"/>
      <c r="Q59" s="61"/>
    </row>
    <row r="60" spans="1:18" s="70" customFormat="1" ht="15.75" x14ac:dyDescent="0.25">
      <c r="A60" s="63" t="s">
        <v>19</v>
      </c>
      <c r="B60" s="64"/>
      <c r="C60" s="121" t="s">
        <v>20</v>
      </c>
      <c r="D60" s="121"/>
      <c r="E60" s="64"/>
      <c r="F60" s="121" t="s">
        <v>21</v>
      </c>
      <c r="G60" s="121"/>
      <c r="H60" s="65"/>
      <c r="I60" s="65"/>
      <c r="J60" s="93"/>
      <c r="K60" s="66"/>
      <c r="L60" s="67"/>
      <c r="M60" s="68"/>
      <c r="N60" s="68"/>
      <c r="O60" s="67"/>
      <c r="P60" s="67"/>
      <c r="Q60" s="67"/>
      <c r="R60" s="69"/>
    </row>
    <row r="61" spans="1:18" ht="18.75" x14ac:dyDescent="0.2">
      <c r="A61" s="39"/>
      <c r="B61" s="36"/>
      <c r="C61" s="36"/>
      <c r="D61" s="36"/>
      <c r="E61" s="36"/>
      <c r="F61" s="36"/>
      <c r="G61" s="45"/>
      <c r="H61" s="17"/>
      <c r="I61" s="17"/>
      <c r="J61" s="92"/>
      <c r="K61" s="37"/>
      <c r="L61" s="38"/>
      <c r="M61" s="17"/>
      <c r="N61" s="17"/>
      <c r="O61" s="38"/>
      <c r="P61" s="38"/>
      <c r="Q61" s="38"/>
    </row>
    <row r="62" spans="1:18" s="4" customFormat="1" x14ac:dyDescent="0.2">
      <c r="A62" s="46"/>
      <c r="B62" s="31"/>
      <c r="C62" s="31"/>
      <c r="D62" s="31"/>
      <c r="E62" s="31"/>
      <c r="F62" s="31"/>
      <c r="G62" s="31"/>
      <c r="H62" s="33"/>
      <c r="I62" s="33"/>
      <c r="J62" s="94"/>
      <c r="K62" s="47"/>
      <c r="L62" s="35"/>
      <c r="M62" s="32"/>
      <c r="N62" s="32"/>
      <c r="O62" s="35"/>
      <c r="P62" s="35"/>
      <c r="Q62" s="35"/>
      <c r="R62" s="3"/>
    </row>
    <row r="63" spans="1:18" ht="18.75" x14ac:dyDescent="0.2">
      <c r="B63" s="54" t="s">
        <v>42</v>
      </c>
      <c r="C63" s="36"/>
      <c r="D63" s="36"/>
      <c r="E63" s="36"/>
      <c r="F63" s="36"/>
      <c r="G63" s="45"/>
      <c r="H63" s="17"/>
      <c r="I63" s="17"/>
      <c r="J63" s="92"/>
      <c r="K63" s="37"/>
      <c r="L63" s="38"/>
      <c r="M63" s="17"/>
      <c r="N63" s="17"/>
      <c r="O63" s="38"/>
      <c r="P63" s="38"/>
      <c r="Q63" s="38"/>
    </row>
    <row r="64" spans="1:18" ht="18.75" x14ac:dyDescent="0.2">
      <c r="A64" s="39"/>
      <c r="B64" s="36"/>
      <c r="C64" s="36"/>
      <c r="D64" s="36"/>
      <c r="E64" s="36"/>
      <c r="F64" s="36"/>
      <c r="G64" s="45"/>
      <c r="H64" s="17"/>
      <c r="I64" s="17"/>
      <c r="J64" s="92"/>
      <c r="K64" s="37"/>
      <c r="L64" s="38"/>
      <c r="M64" s="17"/>
      <c r="N64" s="17"/>
      <c r="O64" s="38"/>
      <c r="P64" s="38"/>
      <c r="Q64" s="38"/>
    </row>
    <row r="65" spans="1:18" s="6" customFormat="1" ht="18.75" outlineLevel="1" x14ac:dyDescent="0.2">
      <c r="A65" s="48" t="s">
        <v>8</v>
      </c>
      <c r="B65" s="40"/>
      <c r="C65" s="40"/>
      <c r="D65" s="40"/>
      <c r="E65" s="40"/>
      <c r="F65" s="40"/>
      <c r="G65" s="49"/>
      <c r="H65" s="41"/>
      <c r="I65" s="41"/>
      <c r="J65" s="95"/>
      <c r="K65" s="50"/>
      <c r="L65" s="51"/>
      <c r="M65" s="44"/>
      <c r="N65" s="44"/>
      <c r="O65" s="51"/>
      <c r="P65" s="43"/>
      <c r="Q65" s="43"/>
      <c r="R65" s="5"/>
    </row>
    <row r="66" spans="1:18" s="6" customFormat="1" outlineLevel="1" x14ac:dyDescent="0.2">
      <c r="A66" s="16"/>
      <c r="B66" s="40"/>
      <c r="C66" s="40"/>
      <c r="D66" s="40"/>
      <c r="E66" s="40"/>
      <c r="F66" s="40"/>
      <c r="G66" s="49"/>
      <c r="H66" s="41"/>
      <c r="I66" s="41"/>
      <c r="J66" s="95"/>
      <c r="K66" s="50"/>
      <c r="L66" s="51"/>
      <c r="M66" s="44"/>
      <c r="N66" s="44"/>
      <c r="O66" s="51"/>
      <c r="P66" s="43"/>
      <c r="Q66" s="43"/>
      <c r="R66" s="5"/>
    </row>
    <row r="67" spans="1:18" ht="18.75" outlineLevel="1" x14ac:dyDescent="0.3">
      <c r="A67" s="116" t="s">
        <v>12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</row>
    <row r="68" spans="1:18" ht="18.75" outlineLevel="1" x14ac:dyDescent="0.2">
      <c r="A68" s="117" t="s">
        <v>22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</row>
    <row r="69" spans="1:18" ht="18.75" outlineLevel="1" x14ac:dyDescent="0.2">
      <c r="A69" s="117" t="s">
        <v>23</v>
      </c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</row>
    <row r="70" spans="1:18" ht="18.75" outlineLevel="1" x14ac:dyDescent="0.2">
      <c r="A70" s="117" t="s">
        <v>24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</row>
    <row r="71" spans="1:18" ht="18.75" outlineLevel="1" x14ac:dyDescent="0.2">
      <c r="A71" s="117" t="s">
        <v>25</v>
      </c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</row>
    <row r="72" spans="1:18" ht="18.75" outlineLevel="1" x14ac:dyDescent="0.2">
      <c r="A72" s="117" t="s">
        <v>26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</row>
    <row r="73" spans="1:18" ht="18.75" outlineLevel="1" x14ac:dyDescent="0.2">
      <c r="A73" s="117" t="s">
        <v>9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</row>
    <row r="74" spans="1:18" ht="18.75" x14ac:dyDescent="0.2">
      <c r="A74" s="39"/>
      <c r="B74" s="36"/>
      <c r="C74" s="36"/>
      <c r="D74" s="36"/>
      <c r="E74" s="36"/>
      <c r="F74" s="36"/>
      <c r="G74" s="45"/>
      <c r="H74" s="17"/>
      <c r="I74" s="17"/>
      <c r="J74" s="92"/>
      <c r="K74" s="37"/>
      <c r="L74" s="38"/>
      <c r="M74" s="17"/>
      <c r="N74" s="17"/>
      <c r="O74" s="38"/>
      <c r="P74" s="38"/>
      <c r="Q74" s="38"/>
    </row>
    <row r="75" spans="1:18" s="6" customFormat="1" ht="18.75" x14ac:dyDescent="0.2">
      <c r="A75" s="39"/>
      <c r="B75" s="40"/>
      <c r="C75" s="40"/>
      <c r="D75" s="40"/>
      <c r="E75" s="40"/>
      <c r="F75" s="40"/>
      <c r="G75" s="49"/>
      <c r="H75" s="41"/>
      <c r="I75" s="41"/>
      <c r="J75" s="93"/>
      <c r="K75" s="42"/>
      <c r="L75" s="43"/>
      <c r="M75" s="44"/>
      <c r="N75" s="44"/>
      <c r="O75" s="43"/>
      <c r="P75" s="43"/>
      <c r="Q75" s="43"/>
      <c r="R75" s="5"/>
    </row>
    <row r="76" spans="1:18" ht="18.75" x14ac:dyDescent="0.2">
      <c r="A76" s="7"/>
    </row>
    <row r="77" spans="1:18" ht="18.75" x14ac:dyDescent="0.2">
      <c r="A77" s="7"/>
    </row>
    <row r="78" spans="1:18" ht="18.75" x14ac:dyDescent="0.2">
      <c r="A78" s="7"/>
    </row>
    <row r="79" spans="1:18" x14ac:dyDescent="0.2">
      <c r="B79" s="12"/>
      <c r="C79" s="13"/>
      <c r="D79" s="13"/>
    </row>
    <row r="80" spans="1:18" x14ac:dyDescent="0.2">
      <c r="B80" s="12"/>
      <c r="C80" s="13"/>
      <c r="D80" s="13"/>
    </row>
    <row r="81" spans="2:4" x14ac:dyDescent="0.2">
      <c r="B81" s="12"/>
      <c r="C81" s="13"/>
      <c r="D81" s="13"/>
    </row>
    <row r="82" spans="2:4" x14ac:dyDescent="0.2">
      <c r="B82" s="12"/>
      <c r="C82" s="13"/>
      <c r="D82" s="13"/>
    </row>
    <row r="83" spans="2:4" x14ac:dyDescent="0.2">
      <c r="B83" s="12"/>
      <c r="C83" s="13"/>
      <c r="D83" s="13"/>
    </row>
  </sheetData>
  <protectedRanges>
    <protectedRange sqref="J68:L68 B75 B60 J75:L75 O60 O75 O68 A68:B68 J60:L60" name="Диапазон4_3_1"/>
  </protectedRanges>
  <mergeCells count="13">
    <mergeCell ref="L5:Q5"/>
    <mergeCell ref="A5:C5"/>
    <mergeCell ref="G5:K5"/>
    <mergeCell ref="D5:F5"/>
    <mergeCell ref="C60:D60"/>
    <mergeCell ref="F60:G60"/>
    <mergeCell ref="A67:Q67"/>
    <mergeCell ref="A72:Q72"/>
    <mergeCell ref="A73:Q73"/>
    <mergeCell ref="A68:Q68"/>
    <mergeCell ref="A69:Q69"/>
    <mergeCell ref="A70:Q70"/>
    <mergeCell ref="A71:Q71"/>
  </mergeCells>
  <phoneticPr fontId="3" type="noConversion"/>
  <conditionalFormatting sqref="A46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2024-11-11T06:56:56Z</dcterms:modified>
</cp:coreProperties>
</file>